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Sheet1!$A$1:$D$86</definedName>
  </definedNames>
  <calcPr calcId="125725"/>
</workbook>
</file>

<file path=xl/calcChain.xml><?xml version="1.0" encoding="utf-8"?>
<calcChain xmlns="http://schemas.openxmlformats.org/spreadsheetml/2006/main">
  <c r="C48" i="1"/>
  <c r="C81"/>
  <c r="C77"/>
  <c r="C72"/>
  <c r="C68"/>
  <c r="C60"/>
  <c r="C33"/>
  <c r="C26"/>
  <c r="C16"/>
  <c r="C7"/>
  <c r="C6"/>
  <c r="C8" l="1"/>
  <c r="C18" s="1"/>
  <c r="C84" l="1"/>
</calcChain>
</file>

<file path=xl/comments1.xml><?xml version="1.0" encoding="utf-8"?>
<comments xmlns="http://schemas.openxmlformats.org/spreadsheetml/2006/main">
  <authors>
    <author>mterzis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mterzis:</t>
        </r>
        <r>
          <rPr>
            <sz val="8"/>
            <color indexed="81"/>
            <rFont val="Tahoma"/>
            <family val="2"/>
          </rPr>
          <t xml:space="preserve">
Do your assessment calculations on the attached sheet titled "Assessments."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mterzis:</t>
        </r>
        <r>
          <rPr>
            <sz val="8"/>
            <color indexed="81"/>
            <rFont val="Tahoma"/>
            <family val="2"/>
          </rPr>
          <t xml:space="preserve">
If you Choose to use the Utility Sheets in this document then you do not type in these cells. If you choose to calculate manually, then type over the formula.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>mterzis:</t>
        </r>
        <r>
          <rPr>
            <sz val="8"/>
            <color indexed="81"/>
            <rFont val="Tahoma"/>
            <family val="2"/>
          </rPr>
          <t xml:space="preserve">
If you Choose to use the Utility Sheets in this document then you do not type in these cells. If you choose to calculate manually, then type over the formula.</t>
        </r>
      </text>
    </comment>
  </commentList>
</comments>
</file>

<file path=xl/sharedStrings.xml><?xml version="1.0" encoding="utf-8"?>
<sst xmlns="http://schemas.openxmlformats.org/spreadsheetml/2006/main" count="74" uniqueCount="74">
  <si>
    <t>2019-2020 Final Budget</t>
  </si>
  <si>
    <t>ACCOUNT NAME</t>
  </si>
  <si>
    <t>4% INCREASE</t>
  </si>
  <si>
    <t>INCOME</t>
  </si>
  <si>
    <t>ASSESSMENT INCOME</t>
  </si>
  <si>
    <t>GARAGE ASSESSMENTS</t>
  </si>
  <si>
    <t>TOTAL ASSESSMENTS</t>
  </si>
  <si>
    <t xml:space="preserve"> OTHER INCOME</t>
  </si>
  <si>
    <t>MOVE IN FEE (PROCESSING FEES)</t>
  </si>
  <si>
    <t>LATE FEE INCOME</t>
  </si>
  <si>
    <t>LAUNDRY INCOME</t>
  </si>
  <si>
    <t>INTEREST INCOME</t>
  </si>
  <si>
    <t>MISC INCOME</t>
  </si>
  <si>
    <t>TOTAL OTHER INCOME</t>
  </si>
  <si>
    <t>TOTAL   INCOME</t>
  </si>
  <si>
    <t>EXPENSES</t>
  </si>
  <si>
    <t xml:space="preserve"> ADMINISTRATIVE</t>
  </si>
  <si>
    <t>OFFICE EXPENSES</t>
  </si>
  <si>
    <t>MISCELLANEOUS ADMIN EXPENSE</t>
  </si>
  <si>
    <t>TAXES - FEDERAL &amp; STATE</t>
  </si>
  <si>
    <t>LOAN/FINANCING COST</t>
  </si>
  <si>
    <t>TOTAL ADMINISTRATIVE</t>
  </si>
  <si>
    <t xml:space="preserve"> UTILITIES</t>
  </si>
  <si>
    <t>ELECTRICITY</t>
  </si>
  <si>
    <t>GAS</t>
  </si>
  <si>
    <t>WATER/SEWER</t>
  </si>
  <si>
    <t>TELEPHONE</t>
  </si>
  <si>
    <t>TOTAL UTILITIES</t>
  </si>
  <si>
    <t>CONTRACT EXPENSES</t>
  </si>
  <si>
    <t>ELEVATOR CONTRACT</t>
  </si>
  <si>
    <t>EXTERMINATING CONTRACT</t>
  </si>
  <si>
    <t>GENERATOR CONTRACT</t>
  </si>
  <si>
    <t>GROUND MAINT CONTRACT</t>
  </si>
  <si>
    <t>HVAC CONTRACT</t>
  </si>
  <si>
    <t>ALARM /LIFE SAFETY</t>
  </si>
  <si>
    <t>ENGINEERING MAINTENANCE CONTRACT</t>
  </si>
  <si>
    <t>POOL CONTRACT</t>
  </si>
  <si>
    <t>SECURITY CONTRACT</t>
  </si>
  <si>
    <t>SNOW REMOVAL</t>
  </si>
  <si>
    <t>TRASH REMOVAL</t>
  </si>
  <si>
    <t>WATER TREATMENT/IRRIGATION CONTRACT</t>
  </si>
  <si>
    <t>TOTAL CONTRACT</t>
  </si>
  <si>
    <t xml:space="preserve"> REPAIRS &amp; MAINTENANCE</t>
  </si>
  <si>
    <t>COMMON AREA MAINTENANCE</t>
  </si>
  <si>
    <t>ELECTRICAL MAINTENANCE</t>
  </si>
  <si>
    <t>ELEVATOR MAINTENANCE</t>
  </si>
  <si>
    <t>FIRE SAFETY MAINTENANCE, ALARMS, VIDEO</t>
  </si>
  <si>
    <t>BOILER REPAIRS AND MAINTENANCE</t>
  </si>
  <si>
    <t>HVAC REPAIRS</t>
  </si>
  <si>
    <t>PLUMBING MAINTENANCE</t>
  </si>
  <si>
    <t>POOL REPAIRS &amp; MAINTENANCE</t>
  </si>
  <si>
    <t>ROOF / GUTTER MAINTENANCE</t>
  </si>
  <si>
    <t>GROUNDS, LANDSCAPING, IRRIGATION</t>
  </si>
  <si>
    <t>TOTAL REPAIRS &amp; MAINT</t>
  </si>
  <si>
    <t>PROFESSIONAL SERVICES</t>
  </si>
  <si>
    <t xml:space="preserve">INSURANCE </t>
  </si>
  <si>
    <t>AUDIT &amp; TAX</t>
  </si>
  <si>
    <t>MANAGEMENT FEES</t>
  </si>
  <si>
    <t>LEGAL - GENERAL</t>
  </si>
  <si>
    <t>LICENSE FEES</t>
  </si>
  <si>
    <t>TOTAL PROFESSIONAL</t>
  </si>
  <si>
    <t>SUPPLIES</t>
  </si>
  <si>
    <t>GENERAL SUPPLIES</t>
  </si>
  <si>
    <t>TOTAL SUPPLIES</t>
  </si>
  <si>
    <t>CLUBHOUSE, POOL, RECREATION</t>
  </si>
  <si>
    <t xml:space="preserve">POOL SUPPLIES </t>
  </si>
  <si>
    <t>TOTAL CLUBHOUSE, POOL, REC</t>
  </si>
  <si>
    <t>RESERVE CONTRIBUTIONS</t>
  </si>
  <si>
    <t>REPLACEMENT RESERVE CONTRIBUTION</t>
  </si>
  <si>
    <t>TOTAL RESERVE CONTRIBUTIONS</t>
  </si>
  <si>
    <t>TOTAL OPERATING EXPENSES</t>
  </si>
  <si>
    <t>NET INCOME / (LOSS)</t>
  </si>
  <si>
    <t>Wentworth Place Condominium</t>
  </si>
  <si>
    <t xml:space="preserve">2019-2020 </t>
  </si>
</sst>
</file>

<file path=xl/styles.xml><?xml version="1.0" encoding="utf-8"?>
<styleSheet xmlns="http://schemas.openxmlformats.org/spreadsheetml/2006/main">
  <numFmts count="1">
    <numFmt numFmtId="166" formatCode="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color theme="3" tint="0.39997558519241921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color indexed="37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Border="1" applyProtection="1"/>
    <xf numFmtId="166" fontId="3" fillId="0" borderId="6" xfId="0" quotePrefix="1" applyNumberFormat="1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3" fontId="3" fillId="3" borderId="0" xfId="0" applyNumberFormat="1" applyFont="1" applyFill="1" applyBorder="1" applyAlignment="1" applyProtection="1"/>
    <xf numFmtId="3" fontId="4" fillId="0" borderId="0" xfId="0" applyNumberFormat="1" applyFont="1" applyFill="1" applyAlignment="1" applyProtection="1">
      <alignment horizontal="right"/>
    </xf>
    <xf numFmtId="3" fontId="13" fillId="2" borderId="6" xfId="0" applyNumberFormat="1" applyFont="1" applyFill="1" applyBorder="1" applyProtection="1"/>
    <xf numFmtId="0" fontId="12" fillId="0" borderId="6" xfId="0" applyFont="1" applyFill="1" applyBorder="1" applyAlignment="1" applyProtection="1"/>
    <xf numFmtId="3" fontId="13" fillId="2" borderId="6" xfId="0" applyNumberFormat="1" applyFont="1" applyFill="1" applyBorder="1" applyProtection="1">
      <protection locked="0"/>
    </xf>
    <xf numFmtId="166" fontId="3" fillId="0" borderId="0" xfId="0" applyNumberFormat="1" applyFont="1" applyFill="1" applyAlignment="1" applyProtection="1">
      <alignment horizontal="left"/>
    </xf>
    <xf numFmtId="0" fontId="15" fillId="0" borderId="0" xfId="0" applyFont="1" applyFill="1" applyBorder="1" applyAlignment="1" applyProtection="1"/>
    <xf numFmtId="3" fontId="13" fillId="2" borderId="0" xfId="0" applyNumberFormat="1" applyFont="1" applyFill="1" applyAlignment="1" applyProtection="1">
      <alignment horizontal="right"/>
    </xf>
    <xf numFmtId="0" fontId="12" fillId="0" borderId="0" xfId="0" applyFont="1" applyFill="1" applyProtection="1"/>
    <xf numFmtId="0" fontId="13" fillId="0" borderId="0" xfId="0" applyFont="1" applyFill="1" applyProtection="1"/>
    <xf numFmtId="0" fontId="14" fillId="2" borderId="7" xfId="0" applyFont="1" applyFill="1" applyBorder="1" applyProtection="1"/>
    <xf numFmtId="166" fontId="3" fillId="0" borderId="6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Alignment="1" applyProtection="1">
      <alignment horizontal="left"/>
    </xf>
    <xf numFmtId="3" fontId="13" fillId="2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Alignment="1" applyProtection="1">
      <alignment horizontal="left"/>
    </xf>
    <xf numFmtId="0" fontId="12" fillId="0" borderId="0" xfId="0" applyFont="1" applyFill="1" applyBorder="1" applyAlignment="1" applyProtection="1"/>
    <xf numFmtId="166" fontId="3" fillId="0" borderId="8" xfId="0" applyNumberFormat="1" applyFont="1" applyFill="1" applyBorder="1" applyAlignment="1" applyProtection="1">
      <alignment horizontal="left"/>
    </xf>
    <xf numFmtId="0" fontId="15" fillId="0" borderId="8" xfId="0" applyFont="1" applyFill="1" applyBorder="1" applyAlignment="1" applyProtection="1"/>
    <xf numFmtId="3" fontId="13" fillId="2" borderId="8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left"/>
    </xf>
    <xf numFmtId="9" fontId="13" fillId="0" borderId="0" xfId="1" applyFont="1" applyFill="1" applyProtection="1"/>
    <xf numFmtId="166" fontId="11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3" fontId="13" fillId="0" borderId="0" xfId="0" applyNumberFormat="1" applyFont="1" applyFill="1" applyBorder="1" applyProtection="1"/>
    <xf numFmtId="0" fontId="14" fillId="2" borderId="9" xfId="0" applyFont="1" applyFill="1" applyBorder="1" applyAlignment="1" applyProtection="1"/>
    <xf numFmtId="3" fontId="13" fillId="0" borderId="0" xfId="0" applyNumberFormat="1" applyFont="1" applyFill="1" applyProtection="1"/>
    <xf numFmtId="166" fontId="3" fillId="0" borderId="0" xfId="0" quotePrefix="1" applyNumberFormat="1" applyFont="1" applyFill="1" applyAlignment="1" applyProtection="1">
      <alignment horizontal="left"/>
    </xf>
    <xf numFmtId="0" fontId="12" fillId="0" borderId="0" xfId="0" applyFont="1" applyFill="1" applyAlignment="1" applyProtection="1"/>
    <xf numFmtId="166" fontId="3" fillId="0" borderId="10" xfId="0" applyNumberFormat="1" applyFont="1" applyFill="1" applyBorder="1" applyAlignment="1" applyProtection="1">
      <alignment horizontal="left"/>
    </xf>
    <xf numFmtId="0" fontId="15" fillId="0" borderId="10" xfId="0" applyFont="1" applyFill="1" applyBorder="1" applyAlignment="1" applyProtection="1"/>
    <xf numFmtId="3" fontId="13" fillId="2" borderId="10" xfId="0" applyNumberFormat="1" applyFont="1" applyFill="1" applyBorder="1" applyProtection="1"/>
    <xf numFmtId="166" fontId="9" fillId="0" borderId="10" xfId="0" applyNumberFormat="1" applyFont="1" applyFill="1" applyBorder="1" applyAlignment="1" applyProtection="1">
      <alignment horizontal="left"/>
    </xf>
    <xf numFmtId="166" fontId="9" fillId="0" borderId="0" xfId="0" applyNumberFormat="1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/>
    <xf numFmtId="3" fontId="13" fillId="2" borderId="10" xfId="0" applyNumberFormat="1" applyFont="1" applyFill="1" applyBorder="1" applyAlignment="1" applyProtection="1">
      <alignment horizontal="right"/>
    </xf>
    <xf numFmtId="0" fontId="12" fillId="0" borderId="6" xfId="0" applyFont="1" applyFill="1" applyBorder="1" applyProtection="1"/>
    <xf numFmtId="3" fontId="9" fillId="0" borderId="0" xfId="0" applyNumberFormat="1" applyFont="1" applyFill="1" applyProtection="1"/>
    <xf numFmtId="0" fontId="1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166" fontId="3" fillId="0" borderId="11" xfId="0" applyNumberFormat="1" applyFont="1" applyFill="1" applyBorder="1" applyAlignment="1" applyProtection="1">
      <alignment horizontal="left"/>
    </xf>
    <xf numFmtId="0" fontId="15" fillId="0" borderId="11" xfId="0" applyFont="1" applyFill="1" applyBorder="1" applyAlignment="1" applyProtection="1"/>
    <xf numFmtId="3" fontId="13" fillId="2" borderId="11" xfId="0" applyNumberFormat="1" applyFont="1" applyFill="1" applyBorder="1" applyProtection="1"/>
    <xf numFmtId="0" fontId="7" fillId="2" borderId="0" xfId="0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20%20Wentworth%20Place%20FINAL%20BUDG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Here Basic Info"/>
      <sheetName val="Master"/>
      <sheetName val="TEST"/>
      <sheetName val="Assessments"/>
      <sheetName val="Garage Assessment"/>
      <sheetName val="Other Assessments"/>
      <sheetName val="Payroll-New"/>
      <sheetName val="Payroll Tax"/>
      <sheetName val="Electric"/>
      <sheetName val="Water"/>
      <sheetName val="Gas"/>
      <sheetName val="UPLOAD CHECK"/>
      <sheetName val="UPLOAD"/>
    </sheetNames>
    <sheetDataSet>
      <sheetData sheetId="0"/>
      <sheetData sheetId="1" refreshError="1"/>
      <sheetData sheetId="2"/>
      <sheetData sheetId="3">
        <row r="86">
          <cell r="F86">
            <v>514968</v>
          </cell>
        </row>
      </sheetData>
      <sheetData sheetId="4">
        <row r="12">
          <cell r="G12">
            <v>2448</v>
          </cell>
        </row>
      </sheetData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>
      <selection activeCell="A68" sqref="A68:XFD68"/>
    </sheetView>
  </sheetViews>
  <sheetFormatPr defaultRowHeight="15"/>
  <cols>
    <col min="1" max="1" width="12" customWidth="1"/>
    <col min="2" max="2" width="33.28515625" customWidth="1"/>
    <col min="3" max="3" width="24.42578125" customWidth="1"/>
  </cols>
  <sheetData>
    <row r="1" spans="1:3" ht="21" thickBot="1">
      <c r="A1" s="3"/>
      <c r="B1" s="1"/>
      <c r="C1" s="57" t="s">
        <v>72</v>
      </c>
    </row>
    <row r="2" spans="1:3" ht="15.75" thickBot="1">
      <c r="A2" s="5"/>
      <c r="B2" s="1"/>
      <c r="C2" s="58" t="s">
        <v>0</v>
      </c>
    </row>
    <row r="3" spans="1:3">
      <c r="A3" s="6"/>
      <c r="B3" s="2"/>
      <c r="C3" s="7" t="s">
        <v>73</v>
      </c>
    </row>
    <row r="4" spans="1:3" ht="15.75" thickBot="1">
      <c r="A4" s="8"/>
      <c r="B4" s="9" t="s">
        <v>1</v>
      </c>
      <c r="C4" s="10" t="s">
        <v>2</v>
      </c>
    </row>
    <row r="5" spans="1:3" ht="15.75">
      <c r="A5" s="11" t="s">
        <v>3</v>
      </c>
      <c r="B5" s="12"/>
      <c r="C5" s="4"/>
    </row>
    <row r="6" spans="1:3">
      <c r="A6" s="13">
        <v>45100</v>
      </c>
      <c r="B6" s="14" t="s">
        <v>4</v>
      </c>
      <c r="C6" s="17">
        <f>[1]Assessments!F86</f>
        <v>514968</v>
      </c>
    </row>
    <row r="7" spans="1:3">
      <c r="A7" s="13">
        <v>45205</v>
      </c>
      <c r="B7" s="18" t="s">
        <v>5</v>
      </c>
      <c r="C7" s="17">
        <f>'[1]Garage Assessment'!G12</f>
        <v>2448</v>
      </c>
    </row>
    <row r="8" spans="1:3">
      <c r="A8" s="20"/>
      <c r="B8" s="21" t="s">
        <v>6</v>
      </c>
      <c r="C8" s="22">
        <f>SUM(C6:C7)</f>
        <v>517416</v>
      </c>
    </row>
    <row r="9" spans="1:3">
      <c r="A9" s="20"/>
      <c r="B9" s="23"/>
      <c r="C9" s="24"/>
    </row>
    <row r="10" spans="1:3">
      <c r="A10" s="20"/>
      <c r="B10" s="25" t="s">
        <v>7</v>
      </c>
      <c r="C10" s="24"/>
    </row>
    <row r="11" spans="1:3">
      <c r="A11" s="13">
        <v>48005</v>
      </c>
      <c r="B11" s="14" t="s">
        <v>8</v>
      </c>
      <c r="C11" s="19">
        <v>4510</v>
      </c>
    </row>
    <row r="12" spans="1:3">
      <c r="A12" s="13">
        <v>48100</v>
      </c>
      <c r="B12" s="18" t="s">
        <v>9</v>
      </c>
      <c r="C12" s="19">
        <v>1000</v>
      </c>
    </row>
    <row r="13" spans="1:3">
      <c r="A13" s="13">
        <v>48110</v>
      </c>
      <c r="B13" s="14" t="s">
        <v>10</v>
      </c>
      <c r="C13" s="19">
        <v>7200</v>
      </c>
    </row>
    <row r="14" spans="1:3">
      <c r="A14" s="13">
        <v>49010</v>
      </c>
      <c r="B14" s="18" t="s">
        <v>11</v>
      </c>
      <c r="C14" s="19">
        <v>3000</v>
      </c>
    </row>
    <row r="15" spans="1:3">
      <c r="A15" s="13">
        <v>49900</v>
      </c>
      <c r="B15" s="18" t="s">
        <v>12</v>
      </c>
      <c r="C15" s="19">
        <v>900</v>
      </c>
    </row>
    <row r="16" spans="1:3">
      <c r="A16" s="27"/>
      <c r="B16" s="21" t="s">
        <v>13</v>
      </c>
      <c r="C16" s="28">
        <f>SUM(C11:C15)</f>
        <v>16610</v>
      </c>
    </row>
    <row r="17" spans="1:3">
      <c r="A17" s="29"/>
      <c r="B17" s="30"/>
      <c r="C17" s="24"/>
    </row>
    <row r="18" spans="1:3" ht="15.75" thickBot="1">
      <c r="A18" s="31"/>
      <c r="B18" s="32" t="s">
        <v>14</v>
      </c>
      <c r="C18" s="33">
        <f>+C16+C8</f>
        <v>534026</v>
      </c>
    </row>
    <row r="19" spans="1:3" ht="15.75" thickTop="1">
      <c r="A19" s="34"/>
      <c r="B19" s="21"/>
      <c r="C19" s="35"/>
    </row>
    <row r="20" spans="1:3" ht="15.75">
      <c r="A20" s="36" t="s">
        <v>15</v>
      </c>
      <c r="B20" s="37"/>
      <c r="C20" s="38"/>
    </row>
    <row r="21" spans="1:3">
      <c r="A21" s="20"/>
      <c r="B21" s="48" t="s">
        <v>16</v>
      </c>
      <c r="C21" s="40"/>
    </row>
    <row r="22" spans="1:3">
      <c r="A22" s="13">
        <v>51131</v>
      </c>
      <c r="B22" s="18" t="s">
        <v>17</v>
      </c>
      <c r="C22" s="19">
        <v>450</v>
      </c>
    </row>
    <row r="23" spans="1:3">
      <c r="A23" s="26">
        <v>51199</v>
      </c>
      <c r="B23" s="14" t="s">
        <v>18</v>
      </c>
      <c r="C23" s="19">
        <v>100</v>
      </c>
    </row>
    <row r="24" spans="1:3">
      <c r="A24" s="13">
        <v>56070</v>
      </c>
      <c r="B24" s="18" t="s">
        <v>19</v>
      </c>
      <c r="C24" s="19">
        <v>1200</v>
      </c>
    </row>
    <row r="25" spans="1:3">
      <c r="A25" s="13">
        <v>60400</v>
      </c>
      <c r="B25" s="18" t="s">
        <v>20</v>
      </c>
      <c r="C25" s="19">
        <v>123492</v>
      </c>
    </row>
    <row r="26" spans="1:3">
      <c r="A26" s="46"/>
      <c r="B26" s="44" t="s">
        <v>21</v>
      </c>
      <c r="C26" s="49">
        <f>SUM(C22:C25)</f>
        <v>125242</v>
      </c>
    </row>
    <row r="27" spans="1:3">
      <c r="A27" s="41"/>
      <c r="B27" s="42"/>
      <c r="C27" s="40"/>
    </row>
    <row r="28" spans="1:3">
      <c r="A28" s="20"/>
      <c r="B28" s="39" t="s">
        <v>22</v>
      </c>
      <c r="C28" s="40"/>
    </row>
    <row r="29" spans="1:3">
      <c r="A29" s="13">
        <v>52005</v>
      </c>
      <c r="B29" s="18" t="s">
        <v>23</v>
      </c>
      <c r="C29" s="19">
        <v>43000</v>
      </c>
    </row>
    <row r="30" spans="1:3">
      <c r="A30" s="13">
        <v>52011</v>
      </c>
      <c r="B30" s="18" t="s">
        <v>24</v>
      </c>
      <c r="C30" s="19">
        <v>21000</v>
      </c>
    </row>
    <row r="31" spans="1:3">
      <c r="A31" s="13">
        <v>52020</v>
      </c>
      <c r="B31" s="18" t="s">
        <v>25</v>
      </c>
      <c r="C31" s="19">
        <v>42000</v>
      </c>
    </row>
    <row r="32" spans="1:3">
      <c r="A32" s="13">
        <v>52200</v>
      </c>
      <c r="B32" s="18" t="s">
        <v>26</v>
      </c>
      <c r="C32" s="19">
        <v>7000</v>
      </c>
    </row>
    <row r="33" spans="1:16">
      <c r="A33" s="47"/>
      <c r="B33" s="44" t="s">
        <v>27</v>
      </c>
      <c r="C33" s="45">
        <f>SUM(C29:C32)</f>
        <v>113000</v>
      </c>
    </row>
    <row r="34" spans="1:16">
      <c r="A34" s="41"/>
      <c r="B34" s="42"/>
      <c r="C34" s="40"/>
    </row>
    <row r="35" spans="1:16">
      <c r="A35" s="20"/>
      <c r="B35" s="48" t="s">
        <v>28</v>
      </c>
      <c r="C35" s="40"/>
    </row>
    <row r="36" spans="1:16">
      <c r="A36" s="13">
        <v>53060</v>
      </c>
      <c r="B36" s="18" t="s">
        <v>29</v>
      </c>
      <c r="C36" s="15">
        <v>4441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59"/>
    </row>
    <row r="37" spans="1:16">
      <c r="A37" s="13">
        <v>53113</v>
      </c>
      <c r="B37" s="18" t="s">
        <v>30</v>
      </c>
      <c r="C37" s="15">
        <v>1371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59"/>
    </row>
    <row r="38" spans="1:16">
      <c r="A38" s="13">
        <v>53117</v>
      </c>
      <c r="B38" s="18" t="s">
        <v>31</v>
      </c>
      <c r="C38" s="19">
        <v>1391</v>
      </c>
    </row>
    <row r="39" spans="1:16">
      <c r="A39" s="13">
        <v>53120</v>
      </c>
      <c r="B39" s="18" t="s">
        <v>32</v>
      </c>
      <c r="C39" s="19">
        <v>6708</v>
      </c>
    </row>
    <row r="40" spans="1:16">
      <c r="A40" s="13">
        <v>53125</v>
      </c>
      <c r="B40" s="18" t="s">
        <v>33</v>
      </c>
      <c r="C40" s="19">
        <v>4290</v>
      </c>
    </row>
    <row r="41" spans="1:16">
      <c r="A41" s="13">
        <v>53150</v>
      </c>
      <c r="B41" s="50" t="s">
        <v>34</v>
      </c>
      <c r="C41" s="19">
        <v>2500</v>
      </c>
    </row>
    <row r="42" spans="1:16">
      <c r="A42" s="13">
        <v>53245</v>
      </c>
      <c r="B42" s="50" t="s">
        <v>35</v>
      </c>
      <c r="C42" s="19">
        <v>31728</v>
      </c>
    </row>
    <row r="43" spans="1:16">
      <c r="A43" s="13">
        <v>53260</v>
      </c>
      <c r="B43" s="50" t="s">
        <v>36</v>
      </c>
      <c r="C43" s="19">
        <v>14132</v>
      </c>
    </row>
    <row r="44" spans="1:16">
      <c r="A44" s="13">
        <v>53440</v>
      </c>
      <c r="B44" s="50" t="s">
        <v>37</v>
      </c>
      <c r="C44" s="19">
        <v>1212</v>
      </c>
    </row>
    <row r="45" spans="1:16">
      <c r="A45" s="13">
        <v>53505</v>
      </c>
      <c r="B45" s="18" t="s">
        <v>38</v>
      </c>
      <c r="C45" s="19">
        <v>3000</v>
      </c>
    </row>
    <row r="46" spans="1:16">
      <c r="A46" s="13">
        <v>53532</v>
      </c>
      <c r="B46" s="18" t="s">
        <v>39</v>
      </c>
      <c r="C46" s="19">
        <v>7602</v>
      </c>
    </row>
    <row r="47" spans="1:16">
      <c r="A47" s="13">
        <v>53600</v>
      </c>
      <c r="B47" s="18" t="s">
        <v>40</v>
      </c>
      <c r="C47" s="19">
        <v>4237.42</v>
      </c>
    </row>
    <row r="48" spans="1:16">
      <c r="A48" s="46"/>
      <c r="B48" s="44" t="s">
        <v>41</v>
      </c>
      <c r="C48" s="49">
        <f>SUM(C36:C47)</f>
        <v>82612.42</v>
      </c>
    </row>
    <row r="49" spans="1:3">
      <c r="A49" s="41"/>
      <c r="B49" s="42"/>
      <c r="C49" s="40"/>
    </row>
    <row r="50" spans="1:3">
      <c r="A50" s="20"/>
      <c r="B50" s="39" t="s">
        <v>42</v>
      </c>
      <c r="C50" s="51"/>
    </row>
    <row r="51" spans="1:3">
      <c r="A51" s="13">
        <v>54010</v>
      </c>
      <c r="B51" s="18" t="s">
        <v>43</v>
      </c>
      <c r="C51" s="19">
        <v>20000</v>
      </c>
    </row>
    <row r="52" spans="1:3">
      <c r="A52" s="13">
        <v>54015</v>
      </c>
      <c r="B52" s="18" t="s">
        <v>44</v>
      </c>
      <c r="C52" s="19">
        <v>800</v>
      </c>
    </row>
    <row r="53" spans="1:3">
      <c r="A53" s="13">
        <v>54060</v>
      </c>
      <c r="B53" s="18" t="s">
        <v>45</v>
      </c>
      <c r="C53" s="19">
        <v>1500</v>
      </c>
    </row>
    <row r="54" spans="1:3">
      <c r="A54" s="13">
        <v>54115</v>
      </c>
      <c r="B54" s="14" t="s">
        <v>46</v>
      </c>
      <c r="C54" s="19">
        <v>1500</v>
      </c>
    </row>
    <row r="55" spans="1:3">
      <c r="A55" s="13">
        <v>54124</v>
      </c>
      <c r="B55" s="18" t="s">
        <v>47</v>
      </c>
      <c r="C55" s="19">
        <v>3000</v>
      </c>
    </row>
    <row r="56" spans="1:3">
      <c r="A56" s="13">
        <v>54125</v>
      </c>
      <c r="B56" s="18" t="s">
        <v>48</v>
      </c>
      <c r="C56" s="19">
        <v>8000</v>
      </c>
    </row>
    <row r="57" spans="1:3">
      <c r="A57" s="13">
        <v>54257</v>
      </c>
      <c r="B57" s="18" t="s">
        <v>49</v>
      </c>
      <c r="C57" s="19">
        <v>5000</v>
      </c>
    </row>
    <row r="58" spans="1:3">
      <c r="A58" s="13">
        <v>54285</v>
      </c>
      <c r="B58" s="18" t="s">
        <v>51</v>
      </c>
      <c r="C58" s="19">
        <v>1500</v>
      </c>
    </row>
    <row r="59" spans="1:3">
      <c r="A59" s="13">
        <v>54825</v>
      </c>
      <c r="B59" s="14" t="s">
        <v>52</v>
      </c>
      <c r="C59" s="19">
        <v>1000</v>
      </c>
    </row>
    <row r="60" spans="1:3">
      <c r="A60" s="43"/>
      <c r="B60" s="44" t="s">
        <v>53</v>
      </c>
      <c r="C60" s="45">
        <f>SUM(C51:C59)</f>
        <v>42300</v>
      </c>
    </row>
    <row r="61" spans="1:3">
      <c r="A61" s="34"/>
      <c r="B61" s="52"/>
      <c r="C61" s="40"/>
    </row>
    <row r="62" spans="1:3">
      <c r="A62" s="34"/>
      <c r="B62" s="48" t="s">
        <v>54</v>
      </c>
      <c r="C62" s="40"/>
    </row>
    <row r="63" spans="1:3">
      <c r="A63" s="26">
        <v>55050</v>
      </c>
      <c r="B63" s="14" t="s">
        <v>55</v>
      </c>
      <c r="C63" s="19">
        <v>20871.490000000002</v>
      </c>
    </row>
    <row r="64" spans="1:3">
      <c r="A64" s="26">
        <v>55100</v>
      </c>
      <c r="B64" s="14" t="s">
        <v>56</v>
      </c>
      <c r="C64" s="19">
        <v>4200</v>
      </c>
    </row>
    <row r="65" spans="1:3">
      <c r="A65" s="26">
        <v>55150</v>
      </c>
      <c r="B65" s="14" t="s">
        <v>57</v>
      </c>
      <c r="C65" s="19">
        <v>27142.799999999999</v>
      </c>
    </row>
    <row r="66" spans="1:3">
      <c r="A66" s="13">
        <v>55272</v>
      </c>
      <c r="B66" s="18" t="s">
        <v>58</v>
      </c>
      <c r="C66" s="19">
        <v>3500</v>
      </c>
    </row>
    <row r="67" spans="1:3">
      <c r="A67" s="26">
        <v>60510</v>
      </c>
      <c r="B67" s="14" t="s">
        <v>59</v>
      </c>
      <c r="C67" s="19">
        <v>500</v>
      </c>
    </row>
    <row r="68" spans="1:3">
      <c r="A68" s="46"/>
      <c r="B68" s="44" t="s">
        <v>60</v>
      </c>
      <c r="C68" s="49">
        <f>SUM(C63:C67)</f>
        <v>56214.29</v>
      </c>
    </row>
    <row r="69" spans="1:3">
      <c r="A69" s="34"/>
      <c r="B69" s="53"/>
      <c r="C69" s="40"/>
    </row>
    <row r="70" spans="1:3">
      <c r="A70" s="20"/>
      <c r="B70" s="39" t="s">
        <v>61</v>
      </c>
      <c r="C70" s="51"/>
    </row>
    <row r="71" spans="1:3">
      <c r="A71" s="13">
        <v>57025</v>
      </c>
      <c r="B71" s="18" t="s">
        <v>62</v>
      </c>
      <c r="C71" s="19">
        <v>2500</v>
      </c>
    </row>
    <row r="72" spans="1:3">
      <c r="A72" s="43"/>
      <c r="B72" s="44" t="s">
        <v>63</v>
      </c>
      <c r="C72" s="45">
        <f>SUM(C71:C71)</f>
        <v>2500</v>
      </c>
    </row>
    <row r="73" spans="1:3">
      <c r="A73" s="34"/>
      <c r="B73" s="21"/>
      <c r="C73" s="38"/>
    </row>
    <row r="74" spans="1:3">
      <c r="A74" s="20"/>
      <c r="B74" s="48" t="s">
        <v>64</v>
      </c>
      <c r="C74" s="51"/>
    </row>
    <row r="75" spans="1:3">
      <c r="A75" s="13">
        <v>57505</v>
      </c>
      <c r="B75" s="18" t="s">
        <v>50</v>
      </c>
      <c r="C75" s="19">
        <v>2500</v>
      </c>
    </row>
    <row r="76" spans="1:3">
      <c r="A76" s="13">
        <v>57525</v>
      </c>
      <c r="B76" s="18" t="s">
        <v>65</v>
      </c>
      <c r="C76" s="19">
        <v>2000</v>
      </c>
    </row>
    <row r="77" spans="1:3">
      <c r="A77" s="43"/>
      <c r="B77" s="44" t="s">
        <v>66</v>
      </c>
      <c r="C77" s="45">
        <f>SUM(C75:C76)</f>
        <v>4500</v>
      </c>
    </row>
    <row r="78" spans="1:3">
      <c r="A78" s="34"/>
      <c r="B78" s="21"/>
      <c r="C78" s="38"/>
    </row>
    <row r="79" spans="1:3">
      <c r="A79" s="20"/>
      <c r="B79" s="48" t="s">
        <v>67</v>
      </c>
      <c r="C79" s="51"/>
    </row>
    <row r="80" spans="1:3">
      <c r="A80" s="13">
        <v>61000</v>
      </c>
      <c r="B80" s="18" t="s">
        <v>68</v>
      </c>
      <c r="C80" s="19">
        <v>107657</v>
      </c>
    </row>
    <row r="81" spans="1:3">
      <c r="A81" s="43"/>
      <c r="B81" s="44" t="s">
        <v>69</v>
      </c>
      <c r="C81" s="45">
        <f>SUM(C80:C80)</f>
        <v>107657</v>
      </c>
    </row>
    <row r="82" spans="1:3">
      <c r="A82" s="20"/>
      <c r="B82" s="23"/>
      <c r="C82" s="40"/>
    </row>
    <row r="83" spans="1:3" ht="15.75" thickBot="1">
      <c r="A83" s="43"/>
      <c r="B83" s="44" t="s">
        <v>70</v>
      </c>
      <c r="C83" s="49">
        <v>534026</v>
      </c>
    </row>
    <row r="84" spans="1:3" ht="15.75" thickTop="1">
      <c r="A84" s="54"/>
      <c r="B84" s="55" t="s">
        <v>71</v>
      </c>
      <c r="C84" s="56">
        <f>C18-C83</f>
        <v>0</v>
      </c>
    </row>
  </sheetData>
  <printOptions gridLines="1"/>
  <pageMargins left="0.7" right="0.7" top="0.5" bottom="0.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2019-03-17T18:48:28Z</cp:lastPrinted>
  <dcterms:created xsi:type="dcterms:W3CDTF">2019-03-17T18:18:09Z</dcterms:created>
  <dcterms:modified xsi:type="dcterms:W3CDTF">2019-03-17T18:49:00Z</dcterms:modified>
</cp:coreProperties>
</file>